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mmunications\Public_Relations\VX-Pressemitteilungen\Versicherungen_Banking\1803_Kfz-Prämie_E-Autos\"/>
    </mc:Choice>
  </mc:AlternateContent>
  <bookViews>
    <workbookView xWindow="165" yWindow="60" windowWidth="10095" windowHeight="9045" tabRatio="694"/>
  </bookViews>
  <sheets>
    <sheet name="E-Auto" sheetId="36" r:id="rId1"/>
  </sheets>
  <calcPr calcId="162913"/>
</workbook>
</file>

<file path=xl/calcChain.xml><?xml version="1.0" encoding="utf-8"?>
<calcChain xmlns="http://schemas.openxmlformats.org/spreadsheetml/2006/main">
  <c r="K50" i="36" l="1"/>
  <c r="I50" i="36"/>
  <c r="F50" i="36"/>
  <c r="D50" i="36"/>
  <c r="J48" i="36"/>
  <c r="J50" i="36" s="1"/>
  <c r="E48" i="36"/>
  <c r="E50" i="36" s="1"/>
  <c r="K45" i="36"/>
  <c r="J45" i="36"/>
  <c r="I45" i="36"/>
  <c r="F45" i="36"/>
  <c r="N45" i="36" s="1"/>
  <c r="E45" i="36"/>
  <c r="D45" i="36"/>
  <c r="K38" i="36"/>
  <c r="J38" i="36"/>
  <c r="I38" i="36"/>
  <c r="F38" i="36"/>
  <c r="D38" i="36"/>
  <c r="E37" i="36"/>
  <c r="E38" i="36" s="1"/>
  <c r="K33" i="36"/>
  <c r="J33" i="36"/>
  <c r="I33" i="36"/>
  <c r="F33" i="36"/>
  <c r="E33" i="36"/>
  <c r="D33" i="36"/>
  <c r="K26" i="36"/>
  <c r="I26" i="36"/>
  <c r="F26" i="36"/>
  <c r="D26" i="36"/>
  <c r="J25" i="36"/>
  <c r="J26" i="36" s="1"/>
  <c r="E25" i="36"/>
  <c r="E26" i="36" s="1"/>
  <c r="K21" i="36"/>
  <c r="J21" i="36"/>
  <c r="I21" i="36"/>
  <c r="F21" i="36"/>
  <c r="O21" i="36" s="1"/>
  <c r="E21" i="36"/>
  <c r="D21" i="36"/>
  <c r="K14" i="36"/>
  <c r="I14" i="36"/>
  <c r="F14" i="36"/>
  <c r="D14" i="36"/>
  <c r="E13" i="36"/>
  <c r="E14" i="36" s="1"/>
  <c r="J12" i="36"/>
  <c r="J14" i="36" s="1"/>
  <c r="K9" i="36"/>
  <c r="J9" i="36"/>
  <c r="I9" i="36"/>
  <c r="F9" i="36"/>
  <c r="E9" i="36"/>
  <c r="D9" i="36"/>
  <c r="N26" i="36" l="1"/>
  <c r="O14" i="36"/>
  <c r="O26" i="36"/>
  <c r="O45" i="36"/>
  <c r="N9" i="36"/>
  <c r="O9" i="36"/>
  <c r="N33" i="36"/>
  <c r="O33" i="36"/>
  <c r="N38" i="36"/>
  <c r="O38" i="36"/>
  <c r="N50" i="36"/>
  <c r="O50" i="36"/>
  <c r="N14" i="36"/>
  <c r="N21" i="36"/>
</calcChain>
</file>

<file path=xl/sharedStrings.xml><?xml version="1.0" encoding="utf-8"?>
<sst xmlns="http://schemas.openxmlformats.org/spreadsheetml/2006/main" count="92" uniqueCount="23">
  <si>
    <t>Elektro-Auto</t>
  </si>
  <si>
    <t>Benziner</t>
  </si>
  <si>
    <t xml:space="preserve">BMW </t>
  </si>
  <si>
    <t>i3 (102 PS)</t>
  </si>
  <si>
    <t>114 (102 PS)</t>
  </si>
  <si>
    <t>Differenz</t>
  </si>
  <si>
    <t>Haftpflicht</t>
  </si>
  <si>
    <t>Vollkasko</t>
  </si>
  <si>
    <t>Gesamtpreis</t>
  </si>
  <si>
    <t>Versicherer 1</t>
  </si>
  <si>
    <t>So viel mehr / weniger kostet das Elektromodell im Vergleich zum Benzinmodell</t>
  </si>
  <si>
    <t>Versicherer 2</t>
  </si>
  <si>
    <t>Versicherer 3</t>
  </si>
  <si>
    <t xml:space="preserve">Opel </t>
  </si>
  <si>
    <t>Ampera (150 PS)</t>
  </si>
  <si>
    <t>Astra 1.4 (140 PS)</t>
  </si>
  <si>
    <t xml:space="preserve">VW </t>
  </si>
  <si>
    <t>E-Golf (116 PS)</t>
  </si>
  <si>
    <t>Golf VII 1.4 (150 PS)</t>
  </si>
  <si>
    <t xml:space="preserve">Mitsubishi </t>
  </si>
  <si>
    <t>i-MiEV (67 PS)</t>
  </si>
  <si>
    <t>Mitsubishi</t>
  </si>
  <si>
    <t xml:space="preserve"> Space Star (71 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</si>
</sst>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4"/>
      <color theme="1"/>
      <name val="Segoe UI"/>
      <family val="2"/>
    </font>
    <font>
      <b/>
      <sz val="14"/>
      <color theme="0"/>
      <name val="Segoe UI"/>
      <family val="2"/>
    </font>
    <font>
      <b/>
      <sz val="8"/>
      <color theme="0"/>
      <name val="Segoe UI"/>
      <family val="2"/>
    </font>
    <font>
      <sz val="10"/>
      <color theme="0"/>
      <name val="Segoe UI"/>
      <family val="2"/>
    </font>
    <font>
      <sz val="10"/>
      <color rgb="FFFF0000"/>
      <name val="Segoe UI"/>
      <family val="2"/>
    </font>
    <font>
      <sz val="10"/>
      <color rgb="FF00B05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D8A0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6" borderId="0" xfId="0" applyFont="1" applyFill="1"/>
    <xf numFmtId="0" fontId="2" fillId="6" borderId="0" xfId="0" applyFont="1" applyFill="1" applyBorder="1"/>
    <xf numFmtId="0" fontId="3" fillId="6" borderId="0" xfId="0" applyFont="1" applyFill="1" applyBorder="1"/>
    <xf numFmtId="0" fontId="2" fillId="6" borderId="10" xfId="0" applyFont="1" applyFill="1" applyBorder="1"/>
    <xf numFmtId="0" fontId="4" fillId="2" borderId="7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5" fillId="6" borderId="1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" fillId="6" borderId="7" xfId="0" applyFont="1" applyFill="1" applyBorder="1"/>
    <xf numFmtId="0" fontId="2" fillId="3" borderId="11" xfId="0" applyFont="1" applyFill="1" applyBorder="1" applyAlignment="1"/>
    <xf numFmtId="164" fontId="2" fillId="3" borderId="1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0" fontId="2" fillId="6" borderId="12" xfId="0" applyFont="1" applyFill="1" applyBorder="1"/>
    <xf numFmtId="0" fontId="2" fillId="5" borderId="11" xfId="0" applyFont="1" applyFill="1" applyBorder="1" applyAlignment="1"/>
    <xf numFmtId="164" fontId="2" fillId="5" borderId="1" xfId="0" applyNumberFormat="1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 vertical="center"/>
    </xf>
    <xf numFmtId="0" fontId="2" fillId="6" borderId="13" xfId="0" applyFont="1" applyFill="1" applyBorder="1"/>
    <xf numFmtId="0" fontId="2" fillId="3" borderId="10" xfId="0" applyFont="1" applyFill="1" applyBorder="1" applyAlignment="1"/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164" fontId="8" fillId="5" borderId="8" xfId="0" applyNumberFormat="1" applyFont="1" applyFill="1" applyBorder="1" applyAlignment="1">
      <alignment horizontal="center" vertical="center"/>
    </xf>
    <xf numFmtId="164" fontId="2" fillId="5" borderId="0" xfId="0" applyNumberFormat="1" applyFont="1" applyFill="1"/>
    <xf numFmtId="165" fontId="2" fillId="5" borderId="0" xfId="1" applyNumberFormat="1" applyFont="1" applyFill="1"/>
    <xf numFmtId="0" fontId="5" fillId="6" borderId="10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0" fontId="5" fillId="6" borderId="3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right"/>
    </xf>
    <xf numFmtId="0" fontId="5" fillId="6" borderId="8" xfId="0" applyFont="1" applyFill="1" applyBorder="1" applyAlignment="1">
      <alignment horizontal="right"/>
    </xf>
    <xf numFmtId="0" fontId="2" fillId="6" borderId="4" xfId="0" applyFont="1" applyFill="1" applyBorder="1"/>
    <xf numFmtId="0" fontId="2" fillId="6" borderId="14" xfId="0" applyFont="1" applyFill="1" applyBorder="1"/>
    <xf numFmtId="0" fontId="2" fillId="6" borderId="9" xfId="0" applyFont="1" applyFill="1" applyBorder="1"/>
    <xf numFmtId="0" fontId="2" fillId="6" borderId="5" xfId="0" applyFont="1" applyFill="1" applyBorder="1"/>
    <xf numFmtId="0" fontId="2" fillId="6" borderId="6" xfId="0" applyFont="1" applyFill="1" applyBorder="1"/>
    <xf numFmtId="0" fontId="4" fillId="2" borderId="4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" fillId="6" borderId="2" xfId="0" applyFont="1" applyFill="1" applyBorder="1"/>
    <xf numFmtId="0" fontId="2" fillId="3" borderId="0" xfId="0" applyFont="1" applyFill="1" applyBorder="1"/>
    <xf numFmtId="0" fontId="2" fillId="6" borderId="15" xfId="0" applyFont="1" applyFill="1" applyBorder="1"/>
    <xf numFmtId="0" fontId="2" fillId="6" borderId="3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" fontId="6" fillId="2" borderId="0" xfId="0" applyNumberFormat="1" applyFont="1" applyFill="1" applyAlignment="1">
      <alignment horizontal="center" vertical="center" textRotation="90"/>
    </xf>
    <xf numFmtId="0" fontId="6" fillId="2" borderId="0" xfId="0" applyFont="1" applyFill="1" applyAlignment="1">
      <alignment horizontal="center" vertical="center" textRotation="90"/>
    </xf>
    <xf numFmtId="0" fontId="6" fillId="4" borderId="0" xfId="0" applyFont="1" applyFill="1" applyBorder="1" applyAlignment="1">
      <alignment horizont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FD8A02"/>
      <color rgb="FFFED098"/>
      <color rgb="FF8F8F8F"/>
      <color rgb="FFD9D9D9"/>
      <color rgb="FF00204F"/>
      <color rgb="FFFEE7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2014</a:t>
            </a:r>
          </a:p>
          <a:p>
            <a:pPr>
              <a:defRPr/>
            </a:pPr>
            <a:r>
              <a:rPr lang="en-US" sz="1200" b="0"/>
              <a:t>E-Autos waren teurer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D8A0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('E-Auto'!$I$4,'E-Auto'!$I$16,'E-Auto'!$I$28,'E-Auto'!$I$40)</c:f>
              <c:strCache>
                <c:ptCount val="4"/>
                <c:pt idx="0">
                  <c:v>BMW </c:v>
                </c:pt>
                <c:pt idx="1">
                  <c:v>Opel </c:v>
                </c:pt>
                <c:pt idx="2">
                  <c:v>VW </c:v>
                </c:pt>
                <c:pt idx="3">
                  <c:v>Mitsubishi</c:v>
                </c:pt>
              </c:strCache>
            </c:strRef>
          </c:cat>
          <c:val>
            <c:numRef>
              <c:f>('E-Auto'!$O$9,'E-Auto'!$O$21,'E-Auto'!$O$33,'E-Auto'!$O$45)</c:f>
              <c:numCache>
                <c:formatCode>0.0%</c:formatCode>
                <c:ptCount val="4"/>
                <c:pt idx="0">
                  <c:v>9.8338537450367761E-2</c:v>
                </c:pt>
                <c:pt idx="1">
                  <c:v>0.14778886470218727</c:v>
                </c:pt>
                <c:pt idx="2">
                  <c:v>0.18973606770951931</c:v>
                </c:pt>
                <c:pt idx="3">
                  <c:v>-0.21383382231961498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E-461E-B070-281381A40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84640"/>
        <c:axId val="208331136"/>
      </c:barChart>
      <c:catAx>
        <c:axId val="7398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08331136"/>
        <c:crosses val="autoZero"/>
        <c:auto val="0"/>
        <c:lblAlgn val="ctr"/>
        <c:lblOffset val="100"/>
        <c:noMultiLvlLbl val="0"/>
      </c:catAx>
      <c:valAx>
        <c:axId val="208331136"/>
        <c:scaling>
          <c:orientation val="minMax"/>
          <c:max val="0.2"/>
          <c:min val="-0.25"/>
        </c:scaling>
        <c:delete val="0"/>
        <c:axPos val="l"/>
        <c:numFmt formatCode="0.0%" sourceLinked="1"/>
        <c:majorTickMark val="out"/>
        <c:minorTickMark val="none"/>
        <c:tickLblPos val="nextTo"/>
        <c:crossAx val="7398464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2018</a:t>
            </a:r>
          </a:p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E-Autos tendenziell günstiger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D8A0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('E-Auto'!$I$4,'E-Auto'!$I$16,'E-Auto'!$I$28,'E-Auto'!$I$40)</c:f>
              <c:strCache>
                <c:ptCount val="4"/>
                <c:pt idx="0">
                  <c:v>BMW </c:v>
                </c:pt>
                <c:pt idx="1">
                  <c:v>Opel </c:v>
                </c:pt>
                <c:pt idx="2">
                  <c:v>VW </c:v>
                </c:pt>
                <c:pt idx="3">
                  <c:v>Mitsubishi</c:v>
                </c:pt>
              </c:strCache>
            </c:strRef>
          </c:cat>
          <c:val>
            <c:numRef>
              <c:f>('E-Auto'!$O$14,'E-Auto'!$O$26,'E-Auto'!$O$38,'E-Auto'!$O$50)</c:f>
              <c:numCache>
                <c:formatCode>0.0%</c:formatCode>
                <c:ptCount val="4"/>
                <c:pt idx="0">
                  <c:v>-0.16118917589053391</c:v>
                </c:pt>
                <c:pt idx="1">
                  <c:v>3.2073100429157959E-2</c:v>
                </c:pt>
                <c:pt idx="2">
                  <c:v>3.87172179633338E-2</c:v>
                </c:pt>
                <c:pt idx="3">
                  <c:v>-0.18302288913868578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7-44CB-932F-FC12C56E2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094400"/>
        <c:axId val="213095936"/>
      </c:barChart>
      <c:catAx>
        <c:axId val="21309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13095936"/>
        <c:crosses val="autoZero"/>
        <c:auto val="1"/>
        <c:lblAlgn val="ctr"/>
        <c:lblOffset val="100"/>
        <c:noMultiLvlLbl val="0"/>
      </c:catAx>
      <c:valAx>
        <c:axId val="213095936"/>
        <c:scaling>
          <c:orientation val="minMax"/>
          <c:max val="0.2"/>
          <c:min val="-0.25"/>
        </c:scaling>
        <c:delete val="0"/>
        <c:axPos val="l"/>
        <c:numFmt formatCode="0.0%" sourceLinked="1"/>
        <c:majorTickMark val="out"/>
        <c:minorTickMark val="none"/>
        <c:tickLblPos val="nextTo"/>
        <c:crossAx val="213094400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480060</xdr:colOff>
      <xdr:row>3</xdr:row>
      <xdr:rowOff>0</xdr:rowOff>
    </xdr:from>
    <xdr:to>
      <xdr:col>21</xdr:col>
      <xdr:colOff>342900</xdr:colOff>
      <xdr:row>17</xdr:row>
      <xdr:rowOff>53340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480060</xdr:colOff>
      <xdr:row>17</xdr:row>
      <xdr:rowOff>175260</xdr:rowOff>
    </xdr:from>
    <xdr:to>
      <xdr:col>21</xdr:col>
      <xdr:colOff>342900</xdr:colOff>
      <xdr:row>32</xdr:row>
      <xdr:rowOff>106680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1"/>
  <sheetViews>
    <sheetView tabSelected="1" workbookViewId="0"/>
  </sheetViews>
  <sheetFormatPr baseColWidth="10" defaultColWidth="11.42578125" defaultRowHeight="14.25" x14ac:dyDescent="0.25"/>
  <cols>
    <col min="1" max="2" width="3.140625" style="1" customWidth="1"/>
    <col min="3" max="3" width="15.42578125" style="2" customWidth="1"/>
    <col min="4" max="6" width="13.85546875" style="2" customWidth="1"/>
    <col min="7" max="7" width="1.140625" style="2" customWidth="1"/>
    <col min="8" max="8" width="15.5703125" style="2" customWidth="1"/>
    <col min="9" max="11" width="13.85546875" style="2" customWidth="1"/>
    <col min="12" max="12" width="1.140625" style="1" customWidth="1"/>
    <col min="13" max="13" width="3.140625" style="1" customWidth="1"/>
    <col min="14" max="15" width="13" style="1" customWidth="1"/>
    <col min="16" max="16384" width="11.42578125" style="1"/>
  </cols>
  <sheetData>
    <row r="2" spans="2:18" ht="20.25" x14ac:dyDescent="0.35">
      <c r="D2" s="3" t="s">
        <v>0</v>
      </c>
      <c r="E2" s="3"/>
      <c r="F2" s="3"/>
      <c r="G2" s="3"/>
      <c r="H2" s="3"/>
      <c r="I2" s="3" t="s">
        <v>1</v>
      </c>
    </row>
    <row r="3" spans="2:18" x14ac:dyDescent="0.25">
      <c r="C3" s="4"/>
      <c r="D3" s="4"/>
      <c r="E3" s="4"/>
      <c r="F3" s="4"/>
      <c r="G3" s="4"/>
      <c r="H3" s="4"/>
      <c r="I3" s="4"/>
    </row>
    <row r="4" spans="2:18" ht="20.25" x14ac:dyDescent="0.25">
      <c r="D4" s="5" t="s">
        <v>2</v>
      </c>
      <c r="E4" s="6" t="s">
        <v>3</v>
      </c>
      <c r="F4" s="6"/>
      <c r="I4" s="5" t="s">
        <v>2</v>
      </c>
      <c r="J4" s="6" t="s">
        <v>4</v>
      </c>
      <c r="K4" s="6"/>
      <c r="N4" s="45" t="s">
        <v>5</v>
      </c>
      <c r="O4" s="46"/>
    </row>
    <row r="5" spans="2:18" s="2" customFormat="1" ht="15" customHeight="1" x14ac:dyDescent="0.25">
      <c r="B5" s="1"/>
      <c r="C5" s="7"/>
      <c r="D5" s="8" t="s">
        <v>6</v>
      </c>
      <c r="E5" s="9" t="s">
        <v>7</v>
      </c>
      <c r="F5" s="9" t="s">
        <v>8</v>
      </c>
      <c r="G5" s="10"/>
      <c r="H5" s="7"/>
      <c r="I5" s="8" t="s">
        <v>6</v>
      </c>
      <c r="J5" s="9" t="s">
        <v>7</v>
      </c>
      <c r="K5" s="9" t="s">
        <v>8</v>
      </c>
      <c r="L5" s="1"/>
      <c r="M5" s="1"/>
      <c r="N5" s="1"/>
      <c r="O5" s="1"/>
      <c r="P5" s="1"/>
      <c r="Q5" s="1"/>
      <c r="R5" s="1"/>
    </row>
    <row r="6" spans="2:18" s="2" customFormat="1" x14ac:dyDescent="0.25">
      <c r="B6" s="47">
        <v>41944</v>
      </c>
      <c r="C6" s="11" t="s">
        <v>9</v>
      </c>
      <c r="D6" s="12">
        <v>144.66999999999999</v>
      </c>
      <c r="E6" s="13">
        <v>217.23</v>
      </c>
      <c r="F6" s="13">
        <v>361.9</v>
      </c>
      <c r="G6" s="14"/>
      <c r="H6" s="11" t="s">
        <v>9</v>
      </c>
      <c r="I6" s="12">
        <v>130.01</v>
      </c>
      <c r="J6" s="13">
        <v>205.22</v>
      </c>
      <c r="K6" s="13">
        <v>335.23</v>
      </c>
      <c r="L6" s="1"/>
      <c r="M6" s="47">
        <v>41944</v>
      </c>
      <c r="N6" s="49" t="s">
        <v>10</v>
      </c>
      <c r="O6" s="49"/>
      <c r="P6" s="1"/>
      <c r="Q6" s="1"/>
      <c r="R6" s="1"/>
    </row>
    <row r="7" spans="2:18" s="2" customFormat="1" x14ac:dyDescent="0.25">
      <c r="B7" s="48"/>
      <c r="C7" s="15" t="s">
        <v>11</v>
      </c>
      <c r="D7" s="16">
        <v>177.85</v>
      </c>
      <c r="E7" s="17">
        <v>204.83</v>
      </c>
      <c r="F7" s="17">
        <v>382.68</v>
      </c>
      <c r="G7" s="18"/>
      <c r="H7" s="15" t="s">
        <v>11</v>
      </c>
      <c r="I7" s="16">
        <v>137.83000000000001</v>
      </c>
      <c r="J7" s="17">
        <v>210.86</v>
      </c>
      <c r="K7" s="17">
        <v>348.69000000000005</v>
      </c>
      <c r="L7" s="1"/>
      <c r="M7" s="48"/>
      <c r="N7" s="49"/>
      <c r="O7" s="49"/>
      <c r="P7" s="1"/>
      <c r="Q7" s="1"/>
      <c r="R7" s="1"/>
    </row>
    <row r="8" spans="2:18" s="2" customFormat="1" x14ac:dyDescent="0.25">
      <c r="B8" s="48"/>
      <c r="C8" s="19" t="s">
        <v>12</v>
      </c>
      <c r="D8" s="20">
        <v>184.24</v>
      </c>
      <c r="E8" s="21">
        <v>210.86</v>
      </c>
      <c r="F8" s="21">
        <v>395.1</v>
      </c>
      <c r="G8" s="18"/>
      <c r="H8" s="19" t="s">
        <v>12</v>
      </c>
      <c r="I8" s="20">
        <v>148.88999999999999</v>
      </c>
      <c r="J8" s="21">
        <v>204.83</v>
      </c>
      <c r="K8" s="21">
        <v>353.72</v>
      </c>
      <c r="L8" s="1"/>
      <c r="M8" s="48"/>
      <c r="N8" s="49"/>
      <c r="O8" s="49"/>
      <c r="P8" s="1"/>
      <c r="Q8" s="1"/>
      <c r="R8" s="1"/>
    </row>
    <row r="9" spans="2:18" s="2" customFormat="1" x14ac:dyDescent="0.25">
      <c r="B9" s="48"/>
      <c r="C9" s="15"/>
      <c r="D9" s="22">
        <f>AVERAGE(D6:D8)</f>
        <v>168.92</v>
      </c>
      <c r="E9" s="23">
        <f>AVERAGE(E6:E8)</f>
        <v>210.97333333333336</v>
      </c>
      <c r="F9" s="23">
        <f>AVERAGE(F6:F8)</f>
        <v>379.89333333333326</v>
      </c>
      <c r="G9" s="18"/>
      <c r="H9" s="15"/>
      <c r="I9" s="24">
        <f>AVERAGE(I6:I8)</f>
        <v>138.91</v>
      </c>
      <c r="J9" s="25">
        <f>AVERAGE(J6:J8)</f>
        <v>206.97000000000003</v>
      </c>
      <c r="K9" s="25">
        <f>AVERAGE(K6:K8)</f>
        <v>345.88000000000005</v>
      </c>
      <c r="L9" s="1"/>
      <c r="M9" s="48"/>
      <c r="N9" s="26">
        <f>F9-K9</f>
        <v>34.013333333333208</v>
      </c>
      <c r="O9" s="27">
        <f>(F9-K9)/K9</f>
        <v>9.8338537450367761E-2</v>
      </c>
      <c r="P9" s="1"/>
      <c r="Q9" s="1"/>
      <c r="R9" s="1"/>
    </row>
    <row r="10" spans="2:18" ht="6" customHeight="1" x14ac:dyDescent="0.25">
      <c r="C10" s="28"/>
      <c r="D10" s="29"/>
      <c r="E10" s="30"/>
      <c r="F10" s="30"/>
      <c r="G10" s="18"/>
      <c r="H10" s="31"/>
      <c r="I10" s="32"/>
      <c r="J10" s="31"/>
      <c r="K10" s="32"/>
    </row>
    <row r="11" spans="2:18" s="2" customFormat="1" x14ac:dyDescent="0.25">
      <c r="B11" s="47">
        <v>43132</v>
      </c>
      <c r="C11" s="11" t="s">
        <v>9</v>
      </c>
      <c r="D11" s="12">
        <v>144.61000061035156</v>
      </c>
      <c r="E11" s="13">
        <v>140.16000366210938</v>
      </c>
      <c r="F11" s="13">
        <v>284.76998901367188</v>
      </c>
      <c r="G11" s="18"/>
      <c r="H11" s="11" t="s">
        <v>9</v>
      </c>
      <c r="I11" s="12">
        <v>169.91999816894531</v>
      </c>
      <c r="J11" s="13">
        <v>182.75</v>
      </c>
      <c r="K11" s="13">
        <v>352.67001342773438</v>
      </c>
      <c r="L11" s="1"/>
      <c r="M11" s="47">
        <v>43132</v>
      </c>
      <c r="N11" s="1"/>
      <c r="O11" s="1"/>
      <c r="P11" s="1"/>
      <c r="Q11" s="1"/>
      <c r="R11" s="1"/>
    </row>
    <row r="12" spans="2:18" s="2" customFormat="1" x14ac:dyDescent="0.25">
      <c r="B12" s="48"/>
      <c r="C12" s="15" t="s">
        <v>11</v>
      </c>
      <c r="D12" s="16">
        <v>146</v>
      </c>
      <c r="E12" s="17">
        <v>159.19999694824219</v>
      </c>
      <c r="F12" s="17">
        <v>305.20001220703125</v>
      </c>
      <c r="G12" s="18"/>
      <c r="H12" s="15" t="s">
        <v>11</v>
      </c>
      <c r="I12" s="16">
        <v>187.97999572753906</v>
      </c>
      <c r="J12" s="17">
        <f>K12-I12</f>
        <v>179.37998962402344</v>
      </c>
      <c r="K12" s="17">
        <v>367.3599853515625</v>
      </c>
      <c r="L12" s="1"/>
      <c r="M12" s="48"/>
      <c r="N12" s="1"/>
      <c r="O12" s="1"/>
      <c r="P12" s="1"/>
      <c r="Q12" s="1"/>
      <c r="R12" s="1"/>
    </row>
    <row r="13" spans="2:18" s="2" customFormat="1" x14ac:dyDescent="0.25">
      <c r="B13" s="48"/>
      <c r="C13" s="19" t="s">
        <v>12</v>
      </c>
      <c r="D13" s="20">
        <v>167.58000183105469</v>
      </c>
      <c r="E13" s="21">
        <f>F13-D13</f>
        <v>157.44999694824219</v>
      </c>
      <c r="F13" s="21">
        <v>325.02999877929688</v>
      </c>
      <c r="G13" s="18"/>
      <c r="H13" s="19" t="s">
        <v>12</v>
      </c>
      <c r="I13" s="20">
        <v>190</v>
      </c>
      <c r="J13" s="21">
        <v>180.80000305175781</v>
      </c>
      <c r="K13" s="21">
        <v>370.79998779296875</v>
      </c>
      <c r="L13" s="1"/>
      <c r="M13" s="48"/>
      <c r="N13" s="1"/>
      <c r="O13" s="1"/>
      <c r="P13" s="1"/>
      <c r="Q13" s="1"/>
      <c r="R13" s="1"/>
    </row>
    <row r="14" spans="2:18" s="2" customFormat="1" x14ac:dyDescent="0.25">
      <c r="B14" s="48"/>
      <c r="C14" s="15"/>
      <c r="D14" s="24">
        <f>AVERAGE(D11:D13)</f>
        <v>152.73000081380209</v>
      </c>
      <c r="E14" s="25">
        <f>AVERAGE(E11:E13)</f>
        <v>152.26999918619791</v>
      </c>
      <c r="F14" s="25">
        <f>AVERAGE(F11:F13)</f>
        <v>305</v>
      </c>
      <c r="G14" s="33"/>
      <c r="H14" s="15"/>
      <c r="I14" s="22">
        <f>AVERAGE(I11:I13)</f>
        <v>182.63333129882813</v>
      </c>
      <c r="J14" s="23">
        <f>AVERAGE(J11:J13)</f>
        <v>180.97666422526041</v>
      </c>
      <c r="K14" s="23">
        <f>AVERAGE(K11:K13)</f>
        <v>363.60999552408856</v>
      </c>
      <c r="L14" s="1"/>
      <c r="M14" s="48"/>
      <c r="N14" s="26">
        <f>F14-K14</f>
        <v>-58.609995524088561</v>
      </c>
      <c r="O14" s="27">
        <f>(F14-K14)/K14</f>
        <v>-0.16118917589053391</v>
      </c>
      <c r="P14" s="1"/>
      <c r="Q14" s="1"/>
      <c r="R14" s="1"/>
    </row>
    <row r="15" spans="2:18" x14ac:dyDescent="0.25">
      <c r="G15" s="34"/>
      <c r="I15" s="35"/>
      <c r="J15" s="36"/>
      <c r="K15" s="36"/>
      <c r="L15" s="37"/>
    </row>
    <row r="16" spans="2:18" ht="20.25" x14ac:dyDescent="0.25">
      <c r="D16" s="38" t="s">
        <v>13</v>
      </c>
      <c r="E16" s="39" t="s">
        <v>14</v>
      </c>
      <c r="F16" s="39"/>
      <c r="I16" s="38" t="s">
        <v>13</v>
      </c>
      <c r="J16" s="39" t="s">
        <v>15</v>
      </c>
      <c r="K16" s="40"/>
      <c r="L16" s="18"/>
    </row>
    <row r="17" spans="2:15" x14ac:dyDescent="0.25">
      <c r="C17" s="7"/>
      <c r="D17" s="8" t="s">
        <v>6</v>
      </c>
      <c r="E17" s="9" t="s">
        <v>7</v>
      </c>
      <c r="F17" s="9" t="s">
        <v>8</v>
      </c>
      <c r="H17" s="7"/>
      <c r="I17" s="8" t="s">
        <v>6</v>
      </c>
      <c r="J17" s="9" t="s">
        <v>7</v>
      </c>
      <c r="K17" s="9" t="s">
        <v>8</v>
      </c>
      <c r="L17" s="18"/>
    </row>
    <row r="18" spans="2:15" x14ac:dyDescent="0.25">
      <c r="B18" s="47">
        <v>41944</v>
      </c>
      <c r="C18" s="11" t="s">
        <v>9</v>
      </c>
      <c r="D18" s="12">
        <v>182.62</v>
      </c>
      <c r="E18" s="13">
        <v>315.35000000000002</v>
      </c>
      <c r="F18" s="13">
        <v>497.97</v>
      </c>
      <c r="G18" s="14"/>
      <c r="H18" s="11" t="s">
        <v>9</v>
      </c>
      <c r="I18" s="12">
        <v>182.62</v>
      </c>
      <c r="J18" s="13">
        <v>269.72000000000003</v>
      </c>
      <c r="K18" s="13">
        <v>452.34000000000003</v>
      </c>
      <c r="L18" s="18"/>
      <c r="M18" s="47">
        <v>41944</v>
      </c>
    </row>
    <row r="19" spans="2:15" x14ac:dyDescent="0.25">
      <c r="B19" s="48"/>
      <c r="C19" s="15" t="s">
        <v>11</v>
      </c>
      <c r="D19" s="16">
        <v>184.24</v>
      </c>
      <c r="E19" s="17">
        <v>339</v>
      </c>
      <c r="F19" s="17">
        <v>523.24</v>
      </c>
      <c r="G19" s="18"/>
      <c r="H19" s="15" t="s">
        <v>11</v>
      </c>
      <c r="I19" s="16">
        <v>173.48</v>
      </c>
      <c r="J19" s="17">
        <v>283.25</v>
      </c>
      <c r="K19" s="17">
        <v>456.73</v>
      </c>
      <c r="L19" s="18"/>
      <c r="M19" s="48"/>
    </row>
    <row r="20" spans="2:15" x14ac:dyDescent="0.25">
      <c r="B20" s="48"/>
      <c r="C20" s="19" t="s">
        <v>12</v>
      </c>
      <c r="D20" s="20">
        <v>144.66999999999999</v>
      </c>
      <c r="E20" s="21">
        <v>405.42</v>
      </c>
      <c r="F20" s="21">
        <v>550.09</v>
      </c>
      <c r="G20" s="18"/>
      <c r="H20" s="19" t="s">
        <v>12</v>
      </c>
      <c r="I20" s="20">
        <v>170.2</v>
      </c>
      <c r="J20" s="21">
        <v>289.70999999999998</v>
      </c>
      <c r="K20" s="21">
        <v>459.90999999999997</v>
      </c>
      <c r="L20" s="18"/>
      <c r="M20" s="48"/>
    </row>
    <row r="21" spans="2:15" x14ac:dyDescent="0.25">
      <c r="B21" s="48"/>
      <c r="C21" s="15"/>
      <c r="D21" s="24">
        <f>AVERAGE(D18:D20)</f>
        <v>170.51</v>
      </c>
      <c r="E21" s="23">
        <f>AVERAGE(E18:E20)</f>
        <v>353.25666666666666</v>
      </c>
      <c r="F21" s="23">
        <f>AVERAGE(F18:F20)</f>
        <v>523.76666666666677</v>
      </c>
      <c r="G21" s="18"/>
      <c r="H21" s="15"/>
      <c r="I21" s="22">
        <f>AVERAGE(I18:I20)</f>
        <v>175.43333333333331</v>
      </c>
      <c r="J21" s="25">
        <f>AVERAGE(J18:J20)</f>
        <v>280.89333333333337</v>
      </c>
      <c r="K21" s="25">
        <f>AVERAGE(K18:K20)</f>
        <v>456.32666666666665</v>
      </c>
      <c r="L21" s="18"/>
      <c r="M21" s="48"/>
      <c r="N21" s="26">
        <f>F21-K21</f>
        <v>67.440000000000111</v>
      </c>
      <c r="O21" s="27">
        <f>(F21-K21)/K21</f>
        <v>0.14778886470218727</v>
      </c>
    </row>
    <row r="22" spans="2:15" ht="6" customHeight="1" x14ac:dyDescent="0.25">
      <c r="C22" s="28"/>
      <c r="D22" s="29"/>
      <c r="E22" s="30"/>
      <c r="F22" s="30"/>
      <c r="G22" s="18"/>
      <c r="H22" s="31"/>
      <c r="I22" s="32"/>
      <c r="J22" s="31"/>
      <c r="K22" s="32"/>
    </row>
    <row r="23" spans="2:15" x14ac:dyDescent="0.25">
      <c r="B23" s="47">
        <v>43132</v>
      </c>
      <c r="C23" s="11" t="s">
        <v>9</v>
      </c>
      <c r="D23" s="12">
        <v>153.57000732421875</v>
      </c>
      <c r="E23" s="13">
        <v>221.47999572753906</v>
      </c>
      <c r="F23" s="13">
        <v>375.04998779296875</v>
      </c>
      <c r="G23" s="18"/>
      <c r="H23" s="11" t="s">
        <v>9</v>
      </c>
      <c r="I23" s="12">
        <v>191.27999877929688</v>
      </c>
      <c r="J23" s="13">
        <v>193.41999816894531</v>
      </c>
      <c r="K23" s="13">
        <v>384.70001220703125</v>
      </c>
      <c r="L23" s="18"/>
      <c r="M23" s="47">
        <v>43132</v>
      </c>
    </row>
    <row r="24" spans="2:15" x14ac:dyDescent="0.25">
      <c r="B24" s="48"/>
      <c r="C24" s="15" t="s">
        <v>11</v>
      </c>
      <c r="D24" s="16">
        <v>168.39999389648438</v>
      </c>
      <c r="E24" s="17">
        <v>268.79998779296875</v>
      </c>
      <c r="F24" s="17">
        <v>437.20001220703125</v>
      </c>
      <c r="G24" s="18"/>
      <c r="H24" s="15" t="s">
        <v>11</v>
      </c>
      <c r="I24" s="16">
        <v>210</v>
      </c>
      <c r="J24" s="17">
        <v>211.60000610351563</v>
      </c>
      <c r="K24" s="17">
        <v>421.60000610351563</v>
      </c>
      <c r="L24" s="18"/>
      <c r="M24" s="48"/>
    </row>
    <row r="25" spans="2:15" x14ac:dyDescent="0.25">
      <c r="B25" s="48"/>
      <c r="C25" s="19" t="s">
        <v>12</v>
      </c>
      <c r="D25" s="20">
        <v>184.41000366210938</v>
      </c>
      <c r="E25" s="21">
        <f>F25-D25</f>
        <v>272.47000122070313</v>
      </c>
      <c r="F25" s="21">
        <v>456.8800048828125</v>
      </c>
      <c r="G25" s="18"/>
      <c r="H25" s="19" t="s">
        <v>12</v>
      </c>
      <c r="I25" s="20">
        <v>203.47999572753906</v>
      </c>
      <c r="J25" s="21">
        <f>K25-I25</f>
        <v>219.91001892089844</v>
      </c>
      <c r="K25" s="21">
        <v>423.3900146484375</v>
      </c>
      <c r="L25" s="18"/>
      <c r="M25" s="48"/>
    </row>
    <row r="26" spans="2:15" x14ac:dyDescent="0.25">
      <c r="B26" s="48"/>
      <c r="C26" s="15"/>
      <c r="D26" s="24">
        <f>AVERAGE(D23:D25)</f>
        <v>168.7933349609375</v>
      </c>
      <c r="E26" s="23">
        <f>AVERAGE(E23:E25)</f>
        <v>254.24999491373697</v>
      </c>
      <c r="F26" s="23">
        <f>AVERAGE(F23:F25)</f>
        <v>423.0433349609375</v>
      </c>
      <c r="G26" s="33"/>
      <c r="H26" s="15"/>
      <c r="I26" s="22">
        <f>AVERAGE(I23:I25)</f>
        <v>201.58666483561197</v>
      </c>
      <c r="J26" s="25">
        <f>AVERAGE(J23:J25)</f>
        <v>208.31000773111978</v>
      </c>
      <c r="K26" s="25">
        <f>AVERAGE(K23:K25)</f>
        <v>409.89667765299481</v>
      </c>
      <c r="L26" s="41"/>
      <c r="M26" s="48"/>
      <c r="N26" s="26">
        <f>F26-K26</f>
        <v>13.146657307942689</v>
      </c>
      <c r="O26" s="27">
        <f>(F26-K26)/K26</f>
        <v>3.2073100429157959E-2</v>
      </c>
    </row>
    <row r="27" spans="2:15" x14ac:dyDescent="0.25">
      <c r="G27" s="34"/>
      <c r="L27" s="18"/>
    </row>
    <row r="28" spans="2:15" ht="20.25" x14ac:dyDescent="0.25">
      <c r="D28" s="38" t="s">
        <v>16</v>
      </c>
      <c r="E28" s="39" t="s">
        <v>17</v>
      </c>
      <c r="F28" s="39"/>
      <c r="G28" s="4"/>
      <c r="H28" s="4"/>
      <c r="I28" s="38" t="s">
        <v>16</v>
      </c>
      <c r="J28" s="39" t="s">
        <v>18</v>
      </c>
      <c r="K28" s="40"/>
      <c r="L28" s="18"/>
    </row>
    <row r="29" spans="2:15" x14ac:dyDescent="0.25">
      <c r="C29" s="7"/>
      <c r="D29" s="8" t="s">
        <v>6</v>
      </c>
      <c r="E29" s="9" t="s">
        <v>7</v>
      </c>
      <c r="F29" s="9" t="s">
        <v>8</v>
      </c>
      <c r="G29" s="14"/>
      <c r="H29" s="7"/>
      <c r="I29" s="8" t="s">
        <v>6</v>
      </c>
      <c r="J29" s="9" t="s">
        <v>7</v>
      </c>
      <c r="K29" s="9" t="s">
        <v>8</v>
      </c>
      <c r="L29" s="18"/>
    </row>
    <row r="30" spans="2:15" ht="15" customHeight="1" x14ac:dyDescent="0.25">
      <c r="B30" s="47">
        <v>41944</v>
      </c>
      <c r="C30" s="11" t="s">
        <v>9</v>
      </c>
      <c r="D30" s="12">
        <v>134.75</v>
      </c>
      <c r="E30" s="13">
        <v>289.70999999999998</v>
      </c>
      <c r="F30" s="13">
        <v>424.46</v>
      </c>
      <c r="G30" s="14"/>
      <c r="H30" s="11" t="s">
        <v>9</v>
      </c>
      <c r="I30" s="12">
        <v>139.88999999999999</v>
      </c>
      <c r="J30" s="13">
        <v>194.49</v>
      </c>
      <c r="K30" s="13">
        <v>334.38</v>
      </c>
      <c r="L30" s="18"/>
      <c r="M30" s="47">
        <v>41944</v>
      </c>
    </row>
    <row r="31" spans="2:15" x14ac:dyDescent="0.25">
      <c r="B31" s="48"/>
      <c r="C31" s="15" t="s">
        <v>11</v>
      </c>
      <c r="D31" s="16">
        <v>172.01</v>
      </c>
      <c r="E31" s="17">
        <v>255.65</v>
      </c>
      <c r="F31" s="17">
        <v>427.65999999999997</v>
      </c>
      <c r="G31" s="18"/>
      <c r="H31" s="15" t="s">
        <v>11</v>
      </c>
      <c r="I31" s="16">
        <v>185.37</v>
      </c>
      <c r="J31" s="17">
        <v>192.76</v>
      </c>
      <c r="K31" s="17">
        <v>378.13</v>
      </c>
      <c r="L31" s="18"/>
      <c r="M31" s="48"/>
    </row>
    <row r="32" spans="2:15" x14ac:dyDescent="0.25">
      <c r="B32" s="48"/>
      <c r="C32" s="19" t="s">
        <v>12</v>
      </c>
      <c r="D32" s="20">
        <v>160.86000000000001</v>
      </c>
      <c r="E32" s="21">
        <v>292.91000000000003</v>
      </c>
      <c r="F32" s="21">
        <v>453.77000000000004</v>
      </c>
      <c r="G32" s="18"/>
      <c r="H32" s="19" t="s">
        <v>12</v>
      </c>
      <c r="I32" s="20">
        <v>123.8</v>
      </c>
      <c r="J32" s="21">
        <v>261.32</v>
      </c>
      <c r="K32" s="21">
        <v>385.12</v>
      </c>
      <c r="L32" s="18"/>
      <c r="M32" s="48"/>
    </row>
    <row r="33" spans="2:15" x14ac:dyDescent="0.25">
      <c r="B33" s="48"/>
      <c r="C33" s="15"/>
      <c r="D33" s="22">
        <f>AVERAGE(D30:D32)</f>
        <v>155.87333333333333</v>
      </c>
      <c r="E33" s="23">
        <f>AVERAGE(E30:E32)</f>
        <v>279.42333333333335</v>
      </c>
      <c r="F33" s="23">
        <f>AVERAGE(F30:F32)</f>
        <v>435.29666666666662</v>
      </c>
      <c r="G33" s="18"/>
      <c r="H33" s="15"/>
      <c r="I33" s="24">
        <f>AVERAGE(I30:I32)</f>
        <v>149.68666666666667</v>
      </c>
      <c r="J33" s="25">
        <f>AVERAGE(J30:J32)</f>
        <v>216.18999999999997</v>
      </c>
      <c r="K33" s="25">
        <f>AVERAGE(K30:K32)</f>
        <v>365.87666666666672</v>
      </c>
      <c r="L33" s="18"/>
      <c r="M33" s="48"/>
      <c r="N33" s="26">
        <f>F33-K33</f>
        <v>69.419999999999902</v>
      </c>
      <c r="O33" s="27">
        <f>(F33-K33)/K33</f>
        <v>0.18973606770951931</v>
      </c>
    </row>
    <row r="34" spans="2:15" ht="6" customHeight="1" x14ac:dyDescent="0.25">
      <c r="C34" s="28"/>
      <c r="D34" s="29"/>
      <c r="E34" s="30"/>
      <c r="F34" s="30"/>
      <c r="G34" s="18"/>
      <c r="H34" s="31"/>
      <c r="I34" s="32"/>
      <c r="J34" s="31"/>
      <c r="K34" s="32"/>
    </row>
    <row r="35" spans="2:15" x14ac:dyDescent="0.25">
      <c r="B35" s="47">
        <v>43132</v>
      </c>
      <c r="C35" s="11" t="s">
        <v>9</v>
      </c>
      <c r="D35" s="12">
        <v>155.80000305175781</v>
      </c>
      <c r="E35" s="13">
        <v>159.27000427246094</v>
      </c>
      <c r="F35" s="13">
        <v>315.07000732421875</v>
      </c>
      <c r="G35" s="18"/>
      <c r="H35" s="11" t="s">
        <v>9</v>
      </c>
      <c r="I35" s="12">
        <v>157.74000549316406</v>
      </c>
      <c r="J35" s="13">
        <v>163.32000732421875</v>
      </c>
      <c r="K35" s="13">
        <v>321.05999755859375</v>
      </c>
      <c r="M35" s="47">
        <v>43132</v>
      </c>
    </row>
    <row r="36" spans="2:15" x14ac:dyDescent="0.25">
      <c r="B36" s="48"/>
      <c r="C36" s="15" t="s">
        <v>11</v>
      </c>
      <c r="D36" s="16">
        <v>165.19999694824219</v>
      </c>
      <c r="E36" s="17">
        <v>191.60000610351563</v>
      </c>
      <c r="F36" s="17">
        <v>356.79998779296875</v>
      </c>
      <c r="G36" s="18"/>
      <c r="H36" s="15" t="s">
        <v>11</v>
      </c>
      <c r="I36" s="16">
        <v>139.22000122070313</v>
      </c>
      <c r="J36" s="17">
        <v>198.64999389648438</v>
      </c>
      <c r="K36" s="17">
        <v>337.8699951171875</v>
      </c>
      <c r="M36" s="48"/>
    </row>
    <row r="37" spans="2:15" x14ac:dyDescent="0.25">
      <c r="B37" s="48"/>
      <c r="C37" s="19" t="s">
        <v>12</v>
      </c>
      <c r="D37" s="20">
        <v>171.91000366210938</v>
      </c>
      <c r="E37" s="21">
        <f>F37-D37</f>
        <v>193.66998291015625</v>
      </c>
      <c r="F37" s="21">
        <v>365.57998657226563</v>
      </c>
      <c r="G37" s="18"/>
      <c r="H37" s="19" t="s">
        <v>12</v>
      </c>
      <c r="I37" s="20">
        <v>139.27999877929688</v>
      </c>
      <c r="J37" s="21">
        <v>200.57000732421875</v>
      </c>
      <c r="K37" s="21">
        <v>339.85000610351563</v>
      </c>
      <c r="M37" s="48"/>
    </row>
    <row r="38" spans="2:15" x14ac:dyDescent="0.25">
      <c r="B38" s="48"/>
      <c r="C38" s="15"/>
      <c r="D38" s="22">
        <f>AVERAGE(D35:D37)</f>
        <v>164.30333455403647</v>
      </c>
      <c r="E38" s="25">
        <f>AVERAGE(E35:E37)</f>
        <v>181.51333109537759</v>
      </c>
      <c r="F38" s="23">
        <f>AVERAGE(F35:F37)</f>
        <v>345.81666056315106</v>
      </c>
      <c r="G38" s="33"/>
      <c r="H38" s="15"/>
      <c r="I38" s="24">
        <f>AVERAGE(I35:I37)</f>
        <v>145.41333516438803</v>
      </c>
      <c r="J38" s="17">
        <f>AVERAGE(J35:J37)</f>
        <v>187.51333618164063</v>
      </c>
      <c r="K38" s="25">
        <f>AVERAGE(K35:K37)</f>
        <v>332.92666625976563</v>
      </c>
      <c r="M38" s="48"/>
      <c r="N38" s="26">
        <f>F38-K38</f>
        <v>12.889994303385436</v>
      </c>
      <c r="O38" s="27">
        <f>(F38-K38)/K38</f>
        <v>3.87172179633338E-2</v>
      </c>
    </row>
    <row r="39" spans="2:15" x14ac:dyDescent="0.25">
      <c r="G39" s="18"/>
      <c r="H39" s="34"/>
      <c r="I39" s="34"/>
      <c r="J39" s="34"/>
      <c r="K39" s="34"/>
    </row>
    <row r="40" spans="2:15" ht="20.25" x14ac:dyDescent="0.25">
      <c r="C40" s="42"/>
      <c r="D40" s="38" t="s">
        <v>19</v>
      </c>
      <c r="E40" s="39" t="s">
        <v>20</v>
      </c>
      <c r="F40" s="39"/>
      <c r="G40" s="43"/>
      <c r="I40" s="38" t="s">
        <v>21</v>
      </c>
      <c r="J40" s="39" t="s">
        <v>22</v>
      </c>
      <c r="K40" s="39"/>
    </row>
    <row r="41" spans="2:15" x14ac:dyDescent="0.25">
      <c r="C41" s="7"/>
      <c r="D41" s="8" t="s">
        <v>6</v>
      </c>
      <c r="E41" s="9" t="s">
        <v>7</v>
      </c>
      <c r="F41" s="9" t="s">
        <v>8</v>
      </c>
      <c r="G41" s="43"/>
      <c r="H41" s="7"/>
      <c r="I41" s="8" t="s">
        <v>6</v>
      </c>
      <c r="J41" s="9" t="s">
        <v>7</v>
      </c>
      <c r="K41" s="9" t="s">
        <v>8</v>
      </c>
    </row>
    <row r="42" spans="2:15" x14ac:dyDescent="0.25">
      <c r="B42" s="47">
        <v>41944</v>
      </c>
      <c r="C42" s="11" t="s">
        <v>9</v>
      </c>
      <c r="D42" s="12">
        <v>132.59</v>
      </c>
      <c r="E42" s="13">
        <v>211.79</v>
      </c>
      <c r="F42" s="13">
        <v>344.38</v>
      </c>
      <c r="G42" s="14"/>
      <c r="H42" s="11" t="s">
        <v>9</v>
      </c>
      <c r="I42" s="12">
        <v>134.75</v>
      </c>
      <c r="J42" s="13">
        <v>289.70999999999998</v>
      </c>
      <c r="K42" s="13">
        <v>424.46</v>
      </c>
      <c r="M42" s="47">
        <v>41944</v>
      </c>
    </row>
    <row r="43" spans="2:15" x14ac:dyDescent="0.25">
      <c r="B43" s="48"/>
      <c r="C43" s="15" t="s">
        <v>11</v>
      </c>
      <c r="D43" s="16">
        <v>123.8</v>
      </c>
      <c r="E43" s="17">
        <v>235.09</v>
      </c>
      <c r="F43" s="17">
        <v>358.89</v>
      </c>
      <c r="G43" s="18"/>
      <c r="H43" s="15" t="s">
        <v>11</v>
      </c>
      <c r="I43" s="16">
        <v>161.76</v>
      </c>
      <c r="J43" s="17">
        <v>288.8</v>
      </c>
      <c r="K43" s="17">
        <v>450.56</v>
      </c>
      <c r="M43" s="48"/>
    </row>
    <row r="44" spans="2:15" x14ac:dyDescent="0.25">
      <c r="B44" s="48"/>
      <c r="C44" s="19" t="s">
        <v>12</v>
      </c>
      <c r="D44" s="20">
        <v>110.35</v>
      </c>
      <c r="E44" s="21">
        <v>266.25</v>
      </c>
      <c r="F44" s="21">
        <v>376.6</v>
      </c>
      <c r="G44" s="18"/>
      <c r="H44" s="19" t="s">
        <v>12</v>
      </c>
      <c r="I44" s="20">
        <v>159.57</v>
      </c>
      <c r="J44" s="21">
        <v>339</v>
      </c>
      <c r="K44" s="21">
        <v>498.57</v>
      </c>
      <c r="M44" s="48"/>
    </row>
    <row r="45" spans="2:15" x14ac:dyDescent="0.25">
      <c r="B45" s="48"/>
      <c r="C45" s="15"/>
      <c r="D45" s="24">
        <f>AVERAGE(D42:D44)</f>
        <v>122.24666666666667</v>
      </c>
      <c r="E45" s="25">
        <f>AVERAGE(E42:E44)</f>
        <v>237.71</v>
      </c>
      <c r="F45" s="25">
        <f>AVERAGE(F42:F44)</f>
        <v>359.95666666666665</v>
      </c>
      <c r="G45" s="18"/>
      <c r="H45" s="15"/>
      <c r="I45" s="22">
        <f>AVERAGE(I42:I44)</f>
        <v>152.02666666666667</v>
      </c>
      <c r="J45" s="23">
        <f>AVERAGE(J42:J44)</f>
        <v>305.83666666666664</v>
      </c>
      <c r="K45" s="23">
        <f>AVERAGE(K42:K44)</f>
        <v>457.86333333333329</v>
      </c>
      <c r="M45" s="48"/>
      <c r="N45" s="26">
        <f>F45-K45</f>
        <v>-97.906666666666638</v>
      </c>
      <c r="O45" s="27">
        <f>(F45-K45)/K45</f>
        <v>-0.21383382231961498</v>
      </c>
    </row>
    <row r="46" spans="2:15" ht="6" customHeight="1" x14ac:dyDescent="0.25">
      <c r="C46" s="28"/>
      <c r="D46" s="29"/>
      <c r="E46" s="30"/>
      <c r="F46" s="30"/>
      <c r="G46" s="18"/>
      <c r="H46" s="31"/>
      <c r="I46" s="32"/>
      <c r="J46" s="31"/>
      <c r="K46" s="32"/>
    </row>
    <row r="47" spans="2:15" x14ac:dyDescent="0.25">
      <c r="B47" s="47">
        <v>43132</v>
      </c>
      <c r="C47" s="11" t="s">
        <v>9</v>
      </c>
      <c r="D47" s="12">
        <v>111.95999908447266</v>
      </c>
      <c r="E47" s="13">
        <v>148.8800048828125</v>
      </c>
      <c r="F47" s="13">
        <v>260.83999633789063</v>
      </c>
      <c r="G47" s="18"/>
      <c r="H47" s="11" t="s">
        <v>9</v>
      </c>
      <c r="I47" s="12">
        <v>167.19999694824219</v>
      </c>
      <c r="J47" s="13">
        <v>156.80000305175781</v>
      </c>
      <c r="K47" s="13">
        <v>324</v>
      </c>
      <c r="M47" s="47">
        <v>43132</v>
      </c>
    </row>
    <row r="48" spans="2:15" x14ac:dyDescent="0.25">
      <c r="B48" s="48"/>
      <c r="C48" s="15" t="s">
        <v>11</v>
      </c>
      <c r="D48" s="16">
        <v>135.16000366210938</v>
      </c>
      <c r="E48" s="17">
        <f>F48-D48</f>
        <v>142.010009765625</v>
      </c>
      <c r="F48" s="17">
        <v>277.17001342773438</v>
      </c>
      <c r="G48" s="18"/>
      <c r="H48" s="15" t="s">
        <v>11</v>
      </c>
      <c r="I48" s="16">
        <v>167.80999755859375</v>
      </c>
      <c r="J48" s="17">
        <f>K48-I48</f>
        <v>166.92999267578125</v>
      </c>
      <c r="K48" s="17">
        <v>334.739990234375</v>
      </c>
      <c r="M48" s="48"/>
    </row>
    <row r="49" spans="2:15" x14ac:dyDescent="0.25">
      <c r="B49" s="48"/>
      <c r="C49" s="19" t="s">
        <v>12</v>
      </c>
      <c r="D49" s="20">
        <v>128.39999389648438</v>
      </c>
      <c r="E49" s="21">
        <v>156</v>
      </c>
      <c r="F49" s="21">
        <v>284.39999389648438</v>
      </c>
      <c r="G49" s="18"/>
      <c r="H49" s="19" t="s">
        <v>12</v>
      </c>
      <c r="I49" s="20">
        <v>176.67999267578125</v>
      </c>
      <c r="J49" s="21">
        <v>171.22999572753906</v>
      </c>
      <c r="K49" s="21">
        <v>347.91000366210938</v>
      </c>
      <c r="M49" s="48"/>
    </row>
    <row r="50" spans="2:15" x14ac:dyDescent="0.25">
      <c r="B50" s="48"/>
      <c r="C50" s="15"/>
      <c r="D50" s="24">
        <f>AVERAGE(D47:D49)</f>
        <v>125.17333221435547</v>
      </c>
      <c r="E50" s="25">
        <f>AVERAGE(E47:E49)</f>
        <v>148.96333821614584</v>
      </c>
      <c r="F50" s="25">
        <f>AVERAGE(F47:F49)</f>
        <v>274.13666788736981</v>
      </c>
      <c r="G50" s="33"/>
      <c r="H50" s="15"/>
      <c r="I50" s="22">
        <f>AVERAGE(I47:I49)</f>
        <v>170.56332906087241</v>
      </c>
      <c r="J50" s="23">
        <f>AVERAGE(J47:J49)</f>
        <v>164.98666381835938</v>
      </c>
      <c r="K50" s="23">
        <f>AVERAGE(K47:K49)</f>
        <v>335.54999796549481</v>
      </c>
      <c r="M50" s="48"/>
      <c r="N50" s="26">
        <f>F50-K50</f>
        <v>-61.413330078125</v>
      </c>
      <c r="O50" s="27">
        <f>(F50-K50)/K50</f>
        <v>-0.18302288913868578</v>
      </c>
    </row>
    <row r="51" spans="2:15" x14ac:dyDescent="0.25">
      <c r="C51" s="4"/>
      <c r="D51" s="41"/>
      <c r="E51" s="4"/>
      <c r="F51" s="4"/>
      <c r="G51" s="44"/>
      <c r="H51" s="4"/>
      <c r="I51" s="4"/>
      <c r="J51" s="4"/>
      <c r="K51" s="4"/>
    </row>
  </sheetData>
  <mergeCells count="18">
    <mergeCell ref="B35:B38"/>
    <mergeCell ref="M35:M38"/>
    <mergeCell ref="B42:B45"/>
    <mergeCell ref="M42:M45"/>
    <mergeCell ref="B47:B50"/>
    <mergeCell ref="M47:M50"/>
    <mergeCell ref="B18:B21"/>
    <mergeCell ref="M18:M21"/>
    <mergeCell ref="B23:B26"/>
    <mergeCell ref="M23:M26"/>
    <mergeCell ref="B30:B33"/>
    <mergeCell ref="M30:M33"/>
    <mergeCell ref="N4:O4"/>
    <mergeCell ref="B6:B9"/>
    <mergeCell ref="M6:M9"/>
    <mergeCell ref="N6:O8"/>
    <mergeCell ref="B11:B14"/>
    <mergeCell ref="M11:M14"/>
  </mergeCells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E-Auto</vt:lpstr>
    </vt:vector>
  </TitlesOfParts>
  <Company>Verivox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RichterT</dc:creator>
  <cp:lastModifiedBy>Daniel Nauck</cp:lastModifiedBy>
  <dcterms:created xsi:type="dcterms:W3CDTF">2015-02-27T14:25:03Z</dcterms:created>
  <dcterms:modified xsi:type="dcterms:W3CDTF">2018-03-12T08:13:54Z</dcterms:modified>
</cp:coreProperties>
</file>